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Лист1" sheetId="1" r:id="rId1"/>
  </sheets>
  <definedNames>
    <definedName name="_xlnm.Print_Area" localSheetId="0">Лист1!$A$1:$I$56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19" i="1"/>
  <c r="I46" i="1"/>
  <c r="I45" i="1"/>
  <c r="H12" i="1" l="1"/>
  <c r="H36" i="1"/>
  <c r="G36" i="1"/>
  <c r="G12" i="1"/>
  <c r="G6" i="1" s="1"/>
  <c r="H32" i="1"/>
  <c r="G32" i="1"/>
  <c r="H8" i="1" l="1"/>
  <c r="I8" i="1" s="1"/>
  <c r="I56" i="1"/>
  <c r="H6" i="1" l="1"/>
  <c r="I7" i="1"/>
  <c r="I6" i="1" s="1"/>
  <c r="I9" i="1"/>
  <c r="I10" i="1"/>
  <c r="I11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12" i="1"/>
  <c r="I32" i="1" l="1"/>
</calcChain>
</file>

<file path=xl/sharedStrings.xml><?xml version="1.0" encoding="utf-8"?>
<sst xmlns="http://schemas.openxmlformats.org/spreadsheetml/2006/main" count="251" uniqueCount="108">
  <si>
    <t>Подр</t>
  </si>
  <si>
    <t>ЦСР</t>
  </si>
  <si>
    <t>КВР</t>
  </si>
  <si>
    <t>Утвержденные бюджетные назначения</t>
  </si>
  <si>
    <t>Исполнено</t>
  </si>
  <si>
    <t>049</t>
  </si>
  <si>
    <t/>
  </si>
  <si>
    <t>0404</t>
  </si>
  <si>
    <t>126G724300</t>
  </si>
  <si>
    <t>244</t>
  </si>
  <si>
    <t>28</t>
  </si>
  <si>
    <t>2810190059</t>
  </si>
  <si>
    <t>611</t>
  </si>
  <si>
    <t>2810290059</t>
  </si>
  <si>
    <t>2810390059</t>
  </si>
  <si>
    <t>28104</t>
  </si>
  <si>
    <t>2810490059</t>
  </si>
  <si>
    <t>111</t>
  </si>
  <si>
    <t>112</t>
  </si>
  <si>
    <t>119</t>
  </si>
  <si>
    <t>242</t>
  </si>
  <si>
    <t>243</t>
  </si>
  <si>
    <t>612</t>
  </si>
  <si>
    <t>851</t>
  </si>
  <si>
    <t>852</t>
  </si>
  <si>
    <t>853</t>
  </si>
  <si>
    <t>2810493987</t>
  </si>
  <si>
    <t>0705</t>
  </si>
  <si>
    <t>1004</t>
  </si>
  <si>
    <t>2810493969</t>
  </si>
  <si>
    <t>28109 53950</t>
  </si>
  <si>
    <t>530</t>
  </si>
  <si>
    <t>28112</t>
  </si>
  <si>
    <t>2811290059</t>
  </si>
  <si>
    <t>621</t>
  </si>
  <si>
    <t>28116</t>
  </si>
  <si>
    <t>2811653950</t>
  </si>
  <si>
    <t>2811690011</t>
  </si>
  <si>
    <t>121</t>
  </si>
  <si>
    <t>129</t>
  </si>
  <si>
    <t>2811690012</t>
  </si>
  <si>
    <t>2811690019</t>
  </si>
  <si>
    <t>122</t>
  </si>
  <si>
    <t>831</t>
  </si>
  <si>
    <t>2811693987</t>
  </si>
  <si>
    <t>2811692040</t>
  </si>
  <si>
    <t>2811693969</t>
  </si>
  <si>
    <t>2811890019</t>
  </si>
  <si>
    <t>Наименование</t>
  </si>
  <si>
    <t>Реализация национального проекта "Экология" (прочая закупка товаров, работ, услуг для государственных (муниципальных нужд)</t>
  </si>
  <si>
    <t>Государственная программа Российской Федерации "Воспроизводство и использование природных ресурсов"</t>
  </si>
  <si>
    <t>Государственное геологическое информационное обеспечение</t>
  </si>
  <si>
    <t>Расходы на обеспечение деятельности (оказание услуг) государственных учреждений (Фонд оплаты труда учреждений)</t>
  </si>
  <si>
    <t>Расходы на обеспечение деятельности (оказание услуг) государственных учреждений (иные выплаты персоналу учреждений за исключением фонда оплаты труда)</t>
  </si>
  <si>
    <t>Расходы на обеспечение деятельности (оказание услуг) государственных учреждений (Взносы по обязательному социальному страхованию на выплаты по оплате труда работников и иные выплаты работникам учреждений)</t>
  </si>
  <si>
    <t>Расходы на обеспечение деятельности (оказание услуг) государственных учреждений (закупка товаров, работ, услуг в сфере информационно-коммуникационных технологий)</t>
  </si>
  <si>
    <t>Расходы на обеспечение деятельности (оказание услуг) государственных учреждений (закупка товаров, работ, услуг в целях капитального ремонта государственного (муниципального имущества)</t>
  </si>
  <si>
    <t>Расходы на обеспечение деятельности (оказание услуг) государственных учреждений (прочая закупка товаров, работ, услуг)</t>
  </si>
  <si>
    <t>Расходы на обеспечение деятельности (оказание услуг) государственных учреждений (уплата налога на имущество организаций и земельного налога)</t>
  </si>
  <si>
    <t>Расходы на обеспечение деятельности (оказание услуг) государственных учреждений (уплата прочих налогов, сборов)</t>
  </si>
  <si>
    <t>Расходы на обеспечение деятельности (оказание услуг) государственных учреждений (уплата иных платежей)</t>
  </si>
  <si>
    <t>Расходы на обеспечение деятельности (оказание услуг) государственных учреждений (Компенсация расходов на оплату стоимости проезда и провоза к месту использования отпуска и обратно лицам, работающим в организациях, финансируемых из федерального бюджета, расположенных в районах Крайнего Севера и приравненных к ним местностях)</t>
  </si>
  <si>
    <t>Расходы на обеспечение деятельности (оказание услуг) государственных учреждений. Профессиональная подготовка, переподготовка, повышение квалификации (прочая закупка товаров, работ, услуг)</t>
  </si>
  <si>
    <t>Расходы на обеспечение деятельности (оказание услуг) государственных учреждений. Ежемесячные компенсационные выплаты матерям (или другим родственникам, фактически осуществляющим уход за ребенком), состоящим в трудовых отношениях на условиях найма с организациями, и женщинам-военнослужащим, находящимся в отпуске по уходу за ребенком</t>
  </si>
  <si>
    <r>
      <t>Воспроизводство минерально-сырьевой базы подземных вод (питьевых, минеральных).</t>
    </r>
    <r>
      <rPr>
        <sz val="10"/>
        <color theme="1"/>
        <rFont val="Times New Roman"/>
        <family val="1"/>
        <charset val="204"/>
      </rPr>
      <t>Финансовое обеспечение иных расходов государственных органов Российской Федерации и федеральных казенных учреждений (прочая закупка товаров, работ, услуг)</t>
    </r>
  </si>
  <si>
    <t>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 (межбюджетные трансферты)</t>
  </si>
  <si>
    <t>Тематические и опытно-методические работы, связанные с геологическим изучением недр и воспроизводством минерально-сырьевой базы, мониторингом недропользования</t>
  </si>
  <si>
    <t>Расходы на обеспечение деятельности (оказание услуг) государственных учреждений (субсидии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</si>
  <si>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Расходы на обеспечение деятельности (оказание услуг) государственных учреждений (субсидии бюджетным учреждениям на иные цели)</t>
  </si>
  <si>
    <t>Расходы на обеспечение деятельности (оказание услуг) государственных учреждений (субсидии автономным учреждениям на финансовое обеспечение государственного (муниципального задания) на оказание государственных (муниципальных) услуг, выполнение работ)</t>
  </si>
  <si>
    <t>Расходы на обеспечение деятельности (оказание услуг) государственных учреждений  (субсидии бюджетным учреждениям на иные цели)</t>
  </si>
  <si>
    <r>
      <rPr>
        <b/>
        <sz val="10"/>
        <color theme="1"/>
        <rFont val="Times New Roman"/>
        <family val="1"/>
        <charset val="204"/>
      </rPr>
      <t xml:space="preserve">Государственный мониторинг состояния недр, гидрогеологическая и инженерно-геологическая съемка". </t>
    </r>
    <r>
      <rPr>
        <sz val="10"/>
        <color theme="1"/>
        <rFont val="Times New Roman"/>
        <family val="1"/>
        <charset val="204"/>
      </rPr>
      <t>Расходы на обеспечение деятельности (оказание услуг) государственных учреждений  (субсидии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</r>
  </si>
  <si>
    <r>
      <t xml:space="preserve">Работы специального геологического назначения. </t>
    </r>
    <r>
      <rPr>
        <sz val="10"/>
        <color theme="1"/>
        <rFont val="Times New Roman"/>
        <family val="1"/>
        <charset val="204"/>
      </rPr>
      <t>Расходы на обеспечение деятельности (оказание услуг) государственных учреждений  (субсидии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</r>
  </si>
  <si>
    <r>
      <rPr>
        <b/>
        <sz val="10"/>
        <color theme="1"/>
        <rFont val="Times New Roman"/>
        <family val="1"/>
        <charset val="204"/>
      </rPr>
      <t>Региональные геолого-геофизические и геолого-съемочные работы.</t>
    </r>
    <r>
      <rPr>
        <sz val="10"/>
        <color theme="1"/>
        <rFont val="Times New Roman"/>
        <family val="1"/>
        <charset val="204"/>
      </rPr>
      <t xml:space="preserve"> Расходы на обеспечение деятельности (оказание услуг) государственных учреждений  (субсидии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  </r>
  </si>
  <si>
    <t>Обеспечение эффективной реализации государственных функций в сфере недропользования</t>
  </si>
  <si>
    <t>Расходы на выплаты по оплате труда работников государственных органов (фонд оплаты труда государственных (муниципальных) органов)</t>
  </si>
  <si>
    <t>Расходы на выплаты по оплате труда работников территориальных органов (фонд оплаты труда государственных (муниципальных) органов)</t>
  </si>
  <si>
    <t>Расходы на выплаты по оплате труда работников государственных органов (Взносы по обязательному социальному страхованию на выплаты по оплате труда работников и иные выплаты работникам государственных (муниципальных) органов)</t>
  </si>
  <si>
    <t>Расходы на выплаты по оплате труда работников территориальных органов (Взносы по обязательному социальному страхованию на выплаты по оплате труда работников и иные выплаты работникам государственных (муниципальных) органов)</t>
  </si>
  <si>
    <t>Расходы на обеспечение функций государственных органов, в том числе территориальных органов (иные выплаты персоналу государственных органов, за исключением фонда оплаты труда)</t>
  </si>
  <si>
    <t>Расходы на обеспечение функций государственных органов, в том числе территориальных органов (закупка товаров, работ, услуг в сфере информационно-коммуникационных технологий)</t>
  </si>
  <si>
    <t>Расходы на обеспечение функций государственных органов, в том числе территориальных органов (прочая закупка товаров, работ, услуг)</t>
  </si>
  <si>
    <t>Расходы на обеспечение функций государственных органов, в том числе территориальных органов (исполнение судебных актов Российской Федерациии и мировых соглашений по возмещению причиненного вреда)</t>
  </si>
  <si>
    <t>Расходы на обеспечение функций государственных органов, в том числе территориальных органов (уплата налога на имущество организаций и земельного налога)</t>
  </si>
  <si>
    <t>Расходы на обеспечение функций государственных органов, в том числе территориальных органов (уплата прочих налогов, сборов)</t>
  </si>
  <si>
    <t>Расходы на обеспечение функций государственных органов, в том числе территориальных органов (уплата иных платежей)</t>
  </si>
  <si>
    <t>Расходы на обеспечение функций государственных органов, в том числе территориальных органов (Компенсация расходов на оплату стоимости проезда и провоза к месту использования отпуска и обратно лицам, работающим в организациях, финансируемых из федерального бюджета, расположенных в районах Крайнего Севера и приравненных к ним местностях)</t>
  </si>
  <si>
    <t>Расходы на обеспечение функций государственных органов, в том числе территориальных органов. Профессиональная подготовка, переподготовка, повышение квалификации (прочая закупка товаров, работ, услуг)</t>
  </si>
  <si>
    <t>Государственный заказ на профессиональную переподготовку и повышение квалификации государственных служащих (прочая закупка товаров, работ, услуг.)</t>
  </si>
  <si>
    <t xml:space="preserve"> Расходы на обеспечение функций государственных органов, в том числе территориальных органов (Ежемесячные компенсационные выплаты матерям (или другим родственникам, фактически осуществляющим уход за ребенком), состоящим в трудовых отношениях на условиях найма с организациями, и женщинам-военнослужащим, находящимся в отпуске по уходу за ребенком)</t>
  </si>
  <si>
    <t>Геологическое изучение и оценка минерально-сырьевой базы Мирового океана. Расходы на обеспечение функций государственных органов, в том числе территориальных органов (прочая закупка товаров, работ, услуг)</t>
  </si>
  <si>
    <t>2810590019</t>
  </si>
  <si>
    <t>Воспроизводство минерально-сырьевой базы углеводородного сырья. Финансовое обеспечение иных расходов государственных органов Российской Федерации и федеральных казенных учреждений (прочая закупка товаров, работ, услуг)</t>
  </si>
  <si>
    <t>Воспроизводство минерально-сырьевой базы твердых полезных ископаемых. Финансовое обеспечение иных расходов государственных органов Российской Федерации и федеральных казенных учреждений (прочая закупка товаров, работ, услуг)</t>
  </si>
  <si>
    <t>2810690019</t>
  </si>
  <si>
    <t>2810790019</t>
  </si>
  <si>
    <t>ПП</t>
  </si>
  <si>
    <t>1003</t>
  </si>
  <si>
    <t>0511335890</t>
  </si>
  <si>
    <t>322</t>
  </si>
  <si>
    <t>Социальное обеспечение и иные выплаты населению (Субсидии гражданам на приобретение жилья)</t>
  </si>
  <si>
    <t>Утвержденные бюджетные назначения на 2021 год и кассовое исполнение по Федеральному агентству по недропользованию за  первый квартал 2021 года</t>
  </si>
  <si>
    <t>Расходы на обеспечение функций государственных органов, в том числе территориальных органов (Закупка товаров, работ, услуг в целях  создания, развития, эксплуатации и вывода из эксплуатации государственных информационных систем )</t>
  </si>
  <si>
    <t>Расходы на обеспечение функций государственных органов, в том числе территориальных органов ( закупка энергетических ресурсов )</t>
  </si>
  <si>
    <t>246</t>
  </si>
  <si>
    <t>247</t>
  </si>
  <si>
    <t>Расходы на обеспечение деятельности (оказание услуг) государственных учреждений (закупка энергетических ресурсов)</t>
  </si>
  <si>
    <t>%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</si>
</sst>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2" xfId="0" quotePrefix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2" xfId="0" quotePrefix="1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/>
    </xf>
    <xf numFmtId="164" fontId="3" fillId="2" borderId="2" xfId="0" quotePrefix="1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5" fillId="2" borderId="1" xfId="0" quotePrefix="1" applyNumberFormat="1" applyFont="1" applyFill="1" applyBorder="1" applyAlignment="1">
      <alignment horizontal="center" vertical="center" wrapText="1"/>
    </xf>
    <xf numFmtId="164" fontId="5" fillId="2" borderId="1" xfId="0" quotePrefix="1" applyNumberFormat="1" applyFont="1" applyFill="1" applyBorder="1" applyAlignment="1">
      <alignment vertical="center" wrapText="1"/>
    </xf>
    <xf numFmtId="164" fontId="1" fillId="2" borderId="2" xfId="0" quotePrefix="1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BreakPreview" topLeftCell="B1" zoomScale="60" zoomScaleNormal="100" workbookViewId="0">
      <selection activeCell="B46" sqref="B46"/>
    </sheetView>
  </sheetViews>
  <sheetFormatPr defaultColWidth="7.5703125" defaultRowHeight="12.75" outlineLevelCol="1" x14ac:dyDescent="0.2"/>
  <cols>
    <col min="1" max="1" width="14.5703125" style="4" hidden="1" customWidth="1" outlineLevel="1"/>
    <col min="2" max="2" width="44.85546875" style="4" customWidth="1" outlineLevel="1"/>
    <col min="3" max="3" width="5.7109375" style="4" customWidth="1"/>
    <col min="4" max="4" width="9.5703125" style="4" customWidth="1"/>
    <col min="5" max="5" width="12.5703125" style="4" customWidth="1"/>
    <col min="6" max="6" width="7.5703125" style="4" customWidth="1"/>
    <col min="7" max="7" width="17.5703125" style="4" customWidth="1"/>
    <col min="8" max="8" width="21" style="4" customWidth="1"/>
    <col min="9" max="9" width="17.7109375" style="16" customWidth="1"/>
    <col min="10" max="16384" width="7.5703125" style="4"/>
  </cols>
  <sheetData>
    <row r="1" spans="2:9" ht="15" customHeight="1" x14ac:dyDescent="0.2">
      <c r="B1" s="25" t="s">
        <v>101</v>
      </c>
      <c r="C1" s="25"/>
      <c r="D1" s="25"/>
      <c r="E1" s="25"/>
      <c r="F1" s="25"/>
      <c r="G1" s="25"/>
      <c r="H1" s="25"/>
      <c r="I1" s="25"/>
    </row>
    <row r="2" spans="2:9" ht="35.25" customHeight="1" x14ac:dyDescent="0.2">
      <c r="B2" s="25"/>
      <c r="C2" s="25"/>
      <c r="D2" s="25"/>
      <c r="E2" s="25"/>
      <c r="F2" s="25"/>
      <c r="G2" s="25"/>
      <c r="H2" s="25"/>
      <c r="I2" s="25"/>
    </row>
    <row r="3" spans="2:9" x14ac:dyDescent="0.2">
      <c r="B3" s="25"/>
      <c r="C3" s="25"/>
      <c r="D3" s="25"/>
      <c r="E3" s="25"/>
      <c r="F3" s="25"/>
      <c r="G3" s="25"/>
      <c r="H3" s="25"/>
      <c r="I3" s="25"/>
    </row>
    <row r="4" spans="2:9" ht="13.5" customHeight="1" x14ac:dyDescent="0.2">
      <c r="B4" s="26"/>
      <c r="C4" s="26"/>
      <c r="D4" s="26"/>
      <c r="E4" s="26"/>
      <c r="F4" s="26"/>
      <c r="G4" s="26"/>
      <c r="H4" s="26"/>
      <c r="I4" s="26"/>
    </row>
    <row r="5" spans="2:9" ht="38.25" x14ac:dyDescent="0.2">
      <c r="B5" s="5" t="s">
        <v>48</v>
      </c>
      <c r="C5" s="6" t="s">
        <v>96</v>
      </c>
      <c r="D5" s="6" t="s">
        <v>0</v>
      </c>
      <c r="E5" s="6" t="s">
        <v>1</v>
      </c>
      <c r="F5" s="6" t="s">
        <v>2</v>
      </c>
      <c r="G5" s="6" t="s">
        <v>3</v>
      </c>
      <c r="H5" s="6" t="s">
        <v>4</v>
      </c>
      <c r="I5" s="17" t="s">
        <v>107</v>
      </c>
    </row>
    <row r="6" spans="2:9" ht="49.5" customHeight="1" x14ac:dyDescent="0.2">
      <c r="B6" s="7"/>
      <c r="C6" s="8" t="s">
        <v>5</v>
      </c>
      <c r="D6" s="8" t="s">
        <v>6</v>
      </c>
      <c r="E6" s="8" t="s">
        <v>6</v>
      </c>
      <c r="F6" s="8" t="s">
        <v>6</v>
      </c>
      <c r="G6" s="23">
        <f>SUM(G7,G8,G56)</f>
        <v>29607149.900000002</v>
      </c>
      <c r="H6" s="23">
        <f>SUM(H7,H8,H56)</f>
        <v>6082282.3376099998</v>
      </c>
      <c r="I6" s="22">
        <f>SUM(I7,I8,I56)</f>
        <v>20.599298498797758</v>
      </c>
    </row>
    <row r="7" spans="2:9" ht="41.25" customHeight="1" x14ac:dyDescent="0.2">
      <c r="B7" s="9" t="s">
        <v>49</v>
      </c>
      <c r="C7" s="10" t="s">
        <v>5</v>
      </c>
      <c r="D7" s="10" t="s">
        <v>7</v>
      </c>
      <c r="E7" s="10" t="s">
        <v>8</v>
      </c>
      <c r="F7" s="10" t="s">
        <v>9</v>
      </c>
      <c r="G7" s="24">
        <v>67500</v>
      </c>
      <c r="H7" s="24">
        <v>0</v>
      </c>
      <c r="I7" s="19">
        <f t="shared" ref="I7:I56" si="0">H7/G7*100</f>
        <v>0</v>
      </c>
    </row>
    <row r="8" spans="2:9" ht="38.25" customHeight="1" x14ac:dyDescent="0.2">
      <c r="B8" s="9" t="s">
        <v>50</v>
      </c>
      <c r="C8" s="10"/>
      <c r="D8" s="10"/>
      <c r="E8" s="10" t="s">
        <v>10</v>
      </c>
      <c r="F8" s="10"/>
      <c r="G8" s="24">
        <f>SUM(G9,G10,G11,G12,G28,G29,G30,G31,G32,G36,G55)</f>
        <v>29526647.900000002</v>
      </c>
      <c r="H8" s="24">
        <f>SUM(H9,H10,H11,H12,H28,H29,H30,H31,H32,H36,H55)</f>
        <v>6082282.3376099998</v>
      </c>
      <c r="I8" s="19">
        <f t="shared" si="0"/>
        <v>20.599298498797758</v>
      </c>
    </row>
    <row r="9" spans="2:9" ht="103.5" customHeight="1" x14ac:dyDescent="0.2">
      <c r="B9" s="1" t="s">
        <v>73</v>
      </c>
      <c r="C9" s="2" t="s">
        <v>5</v>
      </c>
      <c r="D9" s="2" t="s">
        <v>7</v>
      </c>
      <c r="E9" s="2" t="s">
        <v>11</v>
      </c>
      <c r="F9" s="2" t="s">
        <v>12</v>
      </c>
      <c r="G9" s="3">
        <v>11893845.300000001</v>
      </c>
      <c r="H9" s="3">
        <v>2973461.4613999999</v>
      </c>
      <c r="I9" s="19">
        <f t="shared" si="0"/>
        <v>25.000001146811616</v>
      </c>
    </row>
    <row r="10" spans="2:9" ht="102.75" customHeight="1" x14ac:dyDescent="0.2">
      <c r="B10" s="9" t="s">
        <v>72</v>
      </c>
      <c r="C10" s="2" t="s">
        <v>5</v>
      </c>
      <c r="D10" s="2" t="s">
        <v>7</v>
      </c>
      <c r="E10" s="2" t="s">
        <v>13</v>
      </c>
      <c r="F10" s="2" t="s">
        <v>12</v>
      </c>
      <c r="G10" s="3">
        <v>112421.8</v>
      </c>
      <c r="H10" s="3">
        <v>28105.5</v>
      </c>
      <c r="I10" s="19">
        <f t="shared" si="0"/>
        <v>25.000044475359761</v>
      </c>
    </row>
    <row r="11" spans="2:9" ht="116.25" customHeight="1" x14ac:dyDescent="0.2">
      <c r="B11" s="1" t="s">
        <v>71</v>
      </c>
      <c r="C11" s="2" t="s">
        <v>5</v>
      </c>
      <c r="D11" s="2" t="s">
        <v>7</v>
      </c>
      <c r="E11" s="2" t="s">
        <v>14</v>
      </c>
      <c r="F11" s="2" t="s">
        <v>12</v>
      </c>
      <c r="G11" s="3">
        <v>945326.4</v>
      </c>
      <c r="H11" s="3">
        <v>236331.7</v>
      </c>
      <c r="I11" s="19">
        <f t="shared" si="0"/>
        <v>25.00001057835685</v>
      </c>
    </row>
    <row r="12" spans="2:9" ht="29.25" customHeight="1" x14ac:dyDescent="0.2">
      <c r="B12" s="9" t="s">
        <v>51</v>
      </c>
      <c r="C12" s="2"/>
      <c r="D12" s="2"/>
      <c r="E12" s="10" t="s">
        <v>15</v>
      </c>
      <c r="F12" s="2"/>
      <c r="G12" s="11">
        <f>SUM(G13:G27)</f>
        <v>3927255.1</v>
      </c>
      <c r="H12" s="11">
        <f>SUM(H13:H27)</f>
        <v>1001045.1833099999</v>
      </c>
      <c r="I12" s="20">
        <f t="shared" si="0"/>
        <v>25.489690835464184</v>
      </c>
    </row>
    <row r="13" spans="2:9" ht="45.75" customHeight="1" x14ac:dyDescent="0.2">
      <c r="B13" s="1" t="s">
        <v>52</v>
      </c>
      <c r="C13" s="2" t="s">
        <v>5</v>
      </c>
      <c r="D13" s="2" t="s">
        <v>7</v>
      </c>
      <c r="E13" s="2" t="s">
        <v>16</v>
      </c>
      <c r="F13" s="2" t="s">
        <v>17</v>
      </c>
      <c r="G13" s="3">
        <v>376599.8</v>
      </c>
      <c r="H13" s="3">
        <v>88712.149600000004</v>
      </c>
      <c r="I13" s="19">
        <f t="shared" si="0"/>
        <v>23.556079849219252</v>
      </c>
    </row>
    <row r="14" spans="2:9" ht="57" customHeight="1" x14ac:dyDescent="0.2">
      <c r="B14" s="1" t="s">
        <v>53</v>
      </c>
      <c r="C14" s="2" t="s">
        <v>5</v>
      </c>
      <c r="D14" s="2" t="s">
        <v>7</v>
      </c>
      <c r="E14" s="2" t="s">
        <v>16</v>
      </c>
      <c r="F14" s="2" t="s">
        <v>18</v>
      </c>
      <c r="G14" s="3">
        <v>4202.6000000000004</v>
      </c>
      <c r="H14" s="3">
        <v>474.78280000000001</v>
      </c>
      <c r="I14" s="19">
        <f t="shared" si="0"/>
        <v>11.297358777899396</v>
      </c>
    </row>
    <row r="15" spans="2:9" ht="73.5" customHeight="1" x14ac:dyDescent="0.2">
      <c r="B15" s="1" t="s">
        <v>54</v>
      </c>
      <c r="C15" s="2" t="s">
        <v>5</v>
      </c>
      <c r="D15" s="2" t="s">
        <v>7</v>
      </c>
      <c r="E15" s="2" t="s">
        <v>16</v>
      </c>
      <c r="F15" s="2" t="s">
        <v>19</v>
      </c>
      <c r="G15" s="3">
        <v>113747.9</v>
      </c>
      <c r="H15" s="3">
        <v>25885.680799999998</v>
      </c>
      <c r="I15" s="19">
        <f t="shared" si="0"/>
        <v>22.757062591924772</v>
      </c>
    </row>
    <row r="16" spans="2:9" ht="57.75" customHeight="1" x14ac:dyDescent="0.2">
      <c r="B16" s="1" t="s">
        <v>55</v>
      </c>
      <c r="C16" s="2" t="s">
        <v>5</v>
      </c>
      <c r="D16" s="2" t="s">
        <v>7</v>
      </c>
      <c r="E16" s="2" t="s">
        <v>16</v>
      </c>
      <c r="F16" s="2" t="s">
        <v>20</v>
      </c>
      <c r="G16" s="3">
        <v>18800.900000000001</v>
      </c>
      <c r="H16" s="3">
        <v>432.50970000000001</v>
      </c>
      <c r="I16" s="19">
        <f t="shared" si="0"/>
        <v>2.3004733815934344</v>
      </c>
    </row>
    <row r="17" spans="2:9" ht="65.25" customHeight="1" x14ac:dyDescent="0.2">
      <c r="B17" s="1" t="s">
        <v>56</v>
      </c>
      <c r="C17" s="2" t="s">
        <v>5</v>
      </c>
      <c r="D17" s="2" t="s">
        <v>7</v>
      </c>
      <c r="E17" s="2" t="s">
        <v>16</v>
      </c>
      <c r="F17" s="2" t="s">
        <v>21</v>
      </c>
      <c r="G17" s="3">
        <v>16000</v>
      </c>
      <c r="H17" s="3">
        <v>0</v>
      </c>
      <c r="I17" s="19">
        <f t="shared" si="0"/>
        <v>0</v>
      </c>
    </row>
    <row r="18" spans="2:9" ht="45.75" customHeight="1" x14ac:dyDescent="0.2">
      <c r="B18" s="1" t="s">
        <v>57</v>
      </c>
      <c r="C18" s="2" t="s">
        <v>5</v>
      </c>
      <c r="D18" s="2" t="s">
        <v>7</v>
      </c>
      <c r="E18" s="2" t="s">
        <v>16</v>
      </c>
      <c r="F18" s="2" t="s">
        <v>9</v>
      </c>
      <c r="G18" s="3">
        <v>69084.100000000006</v>
      </c>
      <c r="H18" s="3">
        <v>9623.1122099999993</v>
      </c>
      <c r="I18" s="19">
        <f t="shared" si="0"/>
        <v>13.92956151994453</v>
      </c>
    </row>
    <row r="19" spans="2:9" ht="45.75" customHeight="1" x14ac:dyDescent="0.2">
      <c r="B19" s="1" t="s">
        <v>106</v>
      </c>
      <c r="C19" s="2" t="s">
        <v>5</v>
      </c>
      <c r="D19" s="2" t="s">
        <v>7</v>
      </c>
      <c r="E19" s="2" t="s">
        <v>16</v>
      </c>
      <c r="F19" s="2" t="s">
        <v>105</v>
      </c>
      <c r="G19" s="3">
        <v>2779.4</v>
      </c>
      <c r="H19" s="3">
        <v>659.25620000000004</v>
      </c>
      <c r="I19" s="19">
        <f t="shared" si="0"/>
        <v>23.719371087285026</v>
      </c>
    </row>
    <row r="20" spans="2:9" ht="82.5" customHeight="1" x14ac:dyDescent="0.2">
      <c r="B20" s="1" t="s">
        <v>67</v>
      </c>
      <c r="C20" s="2" t="s">
        <v>5</v>
      </c>
      <c r="D20" s="2" t="s">
        <v>7</v>
      </c>
      <c r="E20" s="2" t="s">
        <v>16</v>
      </c>
      <c r="F20" s="2" t="s">
        <v>12</v>
      </c>
      <c r="G20" s="3">
        <v>3116638.7</v>
      </c>
      <c r="H20" s="3">
        <v>779160</v>
      </c>
      <c r="I20" s="19">
        <f t="shared" si="0"/>
        <v>25.00001042790106</v>
      </c>
    </row>
    <row r="21" spans="2:9" ht="51" customHeight="1" x14ac:dyDescent="0.2">
      <c r="B21" s="1" t="s">
        <v>70</v>
      </c>
      <c r="C21" s="2" t="s">
        <v>5</v>
      </c>
      <c r="D21" s="2" t="s">
        <v>7</v>
      </c>
      <c r="E21" s="2" t="s">
        <v>16</v>
      </c>
      <c r="F21" s="2" t="s">
        <v>22</v>
      </c>
      <c r="G21" s="3">
        <v>207920.1</v>
      </c>
      <c r="H21" s="3">
        <v>96048.8</v>
      </c>
      <c r="I21" s="19">
        <f t="shared" si="0"/>
        <v>46.195052811151974</v>
      </c>
    </row>
    <row r="22" spans="2:9" ht="42.75" customHeight="1" x14ac:dyDescent="0.2">
      <c r="B22" s="1" t="s">
        <v>58</v>
      </c>
      <c r="C22" s="2" t="s">
        <v>5</v>
      </c>
      <c r="D22" s="2" t="s">
        <v>7</v>
      </c>
      <c r="E22" s="2" t="s">
        <v>16</v>
      </c>
      <c r="F22" s="2" t="s">
        <v>23</v>
      </c>
      <c r="G22" s="3">
        <v>177.8</v>
      </c>
      <c r="H22" s="3">
        <v>0.65100000000000002</v>
      </c>
      <c r="I22" s="19">
        <f t="shared" si="0"/>
        <v>0.36614173228346453</v>
      </c>
    </row>
    <row r="23" spans="2:9" ht="48" customHeight="1" x14ac:dyDescent="0.2">
      <c r="B23" s="1" t="s">
        <v>59</v>
      </c>
      <c r="C23" s="2" t="s">
        <v>5</v>
      </c>
      <c r="D23" s="2" t="s">
        <v>7</v>
      </c>
      <c r="E23" s="2" t="s">
        <v>16</v>
      </c>
      <c r="F23" s="2" t="s">
        <v>24</v>
      </c>
      <c r="G23" s="3">
        <v>100</v>
      </c>
      <c r="H23" s="3">
        <v>0</v>
      </c>
      <c r="I23" s="19">
        <f t="shared" si="0"/>
        <v>0</v>
      </c>
    </row>
    <row r="24" spans="2:9" ht="28.5" customHeight="1" x14ac:dyDescent="0.2">
      <c r="B24" s="1" t="s">
        <v>60</v>
      </c>
      <c r="C24" s="2" t="s">
        <v>5</v>
      </c>
      <c r="D24" s="2" t="s">
        <v>7</v>
      </c>
      <c r="E24" s="2" t="s">
        <v>16</v>
      </c>
      <c r="F24" s="2" t="s">
        <v>25</v>
      </c>
      <c r="G24" s="3">
        <v>201.3</v>
      </c>
      <c r="H24" s="3">
        <v>8.0845000000000002</v>
      </c>
      <c r="I24" s="19">
        <f t="shared" si="0"/>
        <v>4.0161450571286634</v>
      </c>
    </row>
    <row r="25" spans="2:9" ht="91.5" customHeight="1" x14ac:dyDescent="0.2">
      <c r="B25" s="1" t="s">
        <v>61</v>
      </c>
      <c r="C25" s="2" t="s">
        <v>5</v>
      </c>
      <c r="D25" s="2" t="s">
        <v>7</v>
      </c>
      <c r="E25" s="2" t="s">
        <v>26</v>
      </c>
      <c r="F25" s="2" t="s">
        <v>18</v>
      </c>
      <c r="G25" s="3">
        <v>450</v>
      </c>
      <c r="H25" s="3">
        <v>0</v>
      </c>
      <c r="I25" s="19">
        <f t="shared" si="0"/>
        <v>0</v>
      </c>
    </row>
    <row r="26" spans="2:9" ht="66.75" customHeight="1" x14ac:dyDescent="0.2">
      <c r="B26" s="1" t="s">
        <v>62</v>
      </c>
      <c r="C26" s="2" t="s">
        <v>5</v>
      </c>
      <c r="D26" s="2" t="s">
        <v>27</v>
      </c>
      <c r="E26" s="2" t="s">
        <v>16</v>
      </c>
      <c r="F26" s="2" t="s">
        <v>9</v>
      </c>
      <c r="G26" s="3">
        <v>550</v>
      </c>
      <c r="H26" s="3">
        <v>39.9465</v>
      </c>
      <c r="I26" s="19">
        <f t="shared" si="0"/>
        <v>7.2629999999999999</v>
      </c>
    </row>
    <row r="27" spans="2:9" ht="115.5" customHeight="1" x14ac:dyDescent="0.2">
      <c r="B27" s="1" t="s">
        <v>63</v>
      </c>
      <c r="C27" s="2" t="s">
        <v>5</v>
      </c>
      <c r="D27" s="2" t="s">
        <v>28</v>
      </c>
      <c r="E27" s="2" t="s">
        <v>29</v>
      </c>
      <c r="F27" s="2" t="s">
        <v>18</v>
      </c>
      <c r="G27" s="3">
        <v>2.5</v>
      </c>
      <c r="H27" s="3">
        <v>0.21</v>
      </c>
      <c r="I27" s="19">
        <f t="shared" si="0"/>
        <v>8.3999999999999986</v>
      </c>
    </row>
    <row r="28" spans="2:9" ht="84" customHeight="1" x14ac:dyDescent="0.2">
      <c r="B28" s="9" t="s">
        <v>92</v>
      </c>
      <c r="C28" s="10" t="s">
        <v>5</v>
      </c>
      <c r="D28" s="10" t="s">
        <v>7</v>
      </c>
      <c r="E28" s="10" t="s">
        <v>91</v>
      </c>
      <c r="F28" s="10" t="s">
        <v>9</v>
      </c>
      <c r="G28" s="12">
        <v>3769778.7</v>
      </c>
      <c r="H28" s="12">
        <v>278027.1973</v>
      </c>
      <c r="I28" s="20">
        <f t="shared" si="0"/>
        <v>7.3751596426601909</v>
      </c>
    </row>
    <row r="29" spans="2:9" ht="64.5" customHeight="1" x14ac:dyDescent="0.2">
      <c r="B29" s="9" t="s">
        <v>93</v>
      </c>
      <c r="C29" s="10" t="s">
        <v>5</v>
      </c>
      <c r="D29" s="10" t="s">
        <v>7</v>
      </c>
      <c r="E29" s="10" t="s">
        <v>94</v>
      </c>
      <c r="F29" s="10" t="s">
        <v>9</v>
      </c>
      <c r="G29" s="11">
        <v>4681608.7</v>
      </c>
      <c r="H29" s="11">
        <v>567846.06099999999</v>
      </c>
      <c r="I29" s="20">
        <f t="shared" si="0"/>
        <v>12.129293526816967</v>
      </c>
    </row>
    <row r="30" spans="2:9" ht="93.75" customHeight="1" x14ac:dyDescent="0.2">
      <c r="B30" s="9" t="s">
        <v>64</v>
      </c>
      <c r="C30" s="10" t="s">
        <v>5</v>
      </c>
      <c r="D30" s="10" t="s">
        <v>7</v>
      </c>
      <c r="E30" s="10" t="s">
        <v>95</v>
      </c>
      <c r="F30" s="10" t="s">
        <v>9</v>
      </c>
      <c r="G30" s="11">
        <v>285548.09999999998</v>
      </c>
      <c r="H30" s="11">
        <v>20109.341</v>
      </c>
      <c r="I30" s="19">
        <f t="shared" si="0"/>
        <v>7.0423655419174569</v>
      </c>
    </row>
    <row r="31" spans="2:9" ht="69" customHeight="1" x14ac:dyDescent="0.2">
      <c r="B31" s="9" t="s">
        <v>65</v>
      </c>
      <c r="C31" s="10" t="s">
        <v>5</v>
      </c>
      <c r="D31" s="10" t="s">
        <v>7</v>
      </c>
      <c r="E31" s="10" t="s">
        <v>30</v>
      </c>
      <c r="F31" s="10" t="s">
        <v>31</v>
      </c>
      <c r="G31" s="13">
        <v>23000</v>
      </c>
      <c r="H31" s="13">
        <v>4800</v>
      </c>
      <c r="I31" s="19">
        <f t="shared" si="0"/>
        <v>20.869565217391305</v>
      </c>
    </row>
    <row r="32" spans="2:9" ht="57" customHeight="1" x14ac:dyDescent="0.2">
      <c r="B32" s="9" t="s">
        <v>66</v>
      </c>
      <c r="C32" s="2"/>
      <c r="D32" s="2"/>
      <c r="E32" s="10" t="s">
        <v>32</v>
      </c>
      <c r="F32" s="2"/>
      <c r="G32" s="11">
        <f>SUM(G33:G35)</f>
        <v>2596528.3000000003</v>
      </c>
      <c r="H32" s="11">
        <f>SUM(H33:H35)</f>
        <v>661905.69999999995</v>
      </c>
      <c r="I32" s="20">
        <f t="shared" si="0"/>
        <v>25.491950155135989</v>
      </c>
    </row>
    <row r="33" spans="2:9" ht="85.5" customHeight="1" x14ac:dyDescent="0.2">
      <c r="B33" s="1" t="s">
        <v>67</v>
      </c>
      <c r="C33" s="2" t="s">
        <v>5</v>
      </c>
      <c r="D33" s="2" t="s">
        <v>7</v>
      </c>
      <c r="E33" s="2" t="s">
        <v>33</v>
      </c>
      <c r="F33" s="2" t="s">
        <v>12</v>
      </c>
      <c r="G33" s="3">
        <v>2221856.2000000002</v>
      </c>
      <c r="H33" s="3">
        <v>555464.1</v>
      </c>
      <c r="I33" s="19">
        <f t="shared" si="0"/>
        <v>25.000002250370656</v>
      </c>
    </row>
    <row r="34" spans="2:9" ht="48" customHeight="1" x14ac:dyDescent="0.2">
      <c r="B34" s="1" t="s">
        <v>68</v>
      </c>
      <c r="C34" s="2" t="s">
        <v>5</v>
      </c>
      <c r="D34" s="2" t="s">
        <v>7</v>
      </c>
      <c r="E34" s="2" t="s">
        <v>33</v>
      </c>
      <c r="F34" s="2" t="s">
        <v>22</v>
      </c>
      <c r="G34" s="3">
        <v>42716.4</v>
      </c>
      <c r="H34" s="3">
        <v>23452.7</v>
      </c>
      <c r="I34" s="19">
        <f t="shared" si="0"/>
        <v>54.903269002069464</v>
      </c>
    </row>
    <row r="35" spans="2:9" ht="96" customHeight="1" x14ac:dyDescent="0.2">
      <c r="B35" s="1" t="s">
        <v>69</v>
      </c>
      <c r="C35" s="2" t="s">
        <v>5</v>
      </c>
      <c r="D35" s="2" t="s">
        <v>7</v>
      </c>
      <c r="E35" s="2" t="s">
        <v>33</v>
      </c>
      <c r="F35" s="2" t="s">
        <v>34</v>
      </c>
      <c r="G35" s="3">
        <v>331955.7</v>
      </c>
      <c r="H35" s="3">
        <v>82988.899999999994</v>
      </c>
      <c r="I35" s="19">
        <f t="shared" si="0"/>
        <v>24.999992468874609</v>
      </c>
    </row>
    <row r="36" spans="2:9" ht="36" customHeight="1" x14ac:dyDescent="0.2">
      <c r="B36" s="9" t="s">
        <v>74</v>
      </c>
      <c r="C36" s="14"/>
      <c r="D36" s="14"/>
      <c r="E36" s="10" t="s">
        <v>35</v>
      </c>
      <c r="F36" s="10"/>
      <c r="G36" s="11">
        <f>SUM(G37:G54)</f>
        <v>780879.89999999991</v>
      </c>
      <c r="H36" s="11">
        <f>SUM(H37:H54)</f>
        <v>168787.08260000005</v>
      </c>
      <c r="I36" s="20">
        <f t="shared" si="0"/>
        <v>21.614986196981135</v>
      </c>
    </row>
    <row r="37" spans="2:9" ht="75.75" customHeight="1" x14ac:dyDescent="0.2">
      <c r="B37" s="9" t="s">
        <v>65</v>
      </c>
      <c r="C37" s="14" t="s">
        <v>5</v>
      </c>
      <c r="D37" s="14" t="s">
        <v>7</v>
      </c>
      <c r="E37" s="14" t="s">
        <v>36</v>
      </c>
      <c r="F37" s="14" t="s">
        <v>31</v>
      </c>
      <c r="G37" s="13">
        <v>23545.7</v>
      </c>
      <c r="H37" s="13">
        <v>5564.2906000000003</v>
      </c>
      <c r="I37" s="20">
        <f t="shared" si="0"/>
        <v>23.631875883919356</v>
      </c>
    </row>
    <row r="38" spans="2:9" ht="55.5" customHeight="1" x14ac:dyDescent="0.2">
      <c r="B38" s="1" t="s">
        <v>75</v>
      </c>
      <c r="C38" s="2" t="s">
        <v>5</v>
      </c>
      <c r="D38" s="2" t="s">
        <v>7</v>
      </c>
      <c r="E38" s="2" t="s">
        <v>37</v>
      </c>
      <c r="F38" s="2" t="s">
        <v>38</v>
      </c>
      <c r="G38" s="15">
        <v>56685.3</v>
      </c>
      <c r="H38" s="3">
        <v>29067.530900000002</v>
      </c>
      <c r="I38" s="19">
        <f t="shared" si="0"/>
        <v>51.278781094922323</v>
      </c>
    </row>
    <row r="39" spans="2:9" ht="78.75" customHeight="1" x14ac:dyDescent="0.2">
      <c r="B39" s="1" t="s">
        <v>77</v>
      </c>
      <c r="C39" s="2" t="s">
        <v>5</v>
      </c>
      <c r="D39" s="2" t="s">
        <v>7</v>
      </c>
      <c r="E39" s="2" t="s">
        <v>37</v>
      </c>
      <c r="F39" s="2" t="s">
        <v>39</v>
      </c>
      <c r="G39" s="15">
        <v>17118.900000000001</v>
      </c>
      <c r="H39" s="3">
        <v>5989.5492999999997</v>
      </c>
      <c r="I39" s="19">
        <f t="shared" si="0"/>
        <v>34.987933220008287</v>
      </c>
    </row>
    <row r="40" spans="2:9" ht="57" customHeight="1" x14ac:dyDescent="0.2">
      <c r="B40" s="1" t="s">
        <v>76</v>
      </c>
      <c r="C40" s="2" t="s">
        <v>5</v>
      </c>
      <c r="D40" s="2" t="s">
        <v>7</v>
      </c>
      <c r="E40" s="2" t="s">
        <v>40</v>
      </c>
      <c r="F40" s="2" t="s">
        <v>38</v>
      </c>
      <c r="G40" s="3">
        <v>321459.5</v>
      </c>
      <c r="H40" s="3">
        <v>59576.257100000003</v>
      </c>
      <c r="I40" s="19">
        <f t="shared" si="0"/>
        <v>18.533052250750096</v>
      </c>
    </row>
    <row r="41" spans="2:9" ht="77.25" customHeight="1" x14ac:dyDescent="0.2">
      <c r="B41" s="1" t="s">
        <v>78</v>
      </c>
      <c r="C41" s="2" t="s">
        <v>5</v>
      </c>
      <c r="D41" s="2" t="s">
        <v>7</v>
      </c>
      <c r="E41" s="2" t="s">
        <v>40</v>
      </c>
      <c r="F41" s="2" t="s">
        <v>39</v>
      </c>
      <c r="G41" s="3">
        <v>97080.9</v>
      </c>
      <c r="H41" s="3">
        <v>17896.303</v>
      </c>
      <c r="I41" s="19">
        <f t="shared" si="0"/>
        <v>18.434422218994676</v>
      </c>
    </row>
    <row r="42" spans="2:9" ht="57" customHeight="1" x14ac:dyDescent="0.2">
      <c r="B42" s="1" t="s">
        <v>79</v>
      </c>
      <c r="C42" s="2" t="s">
        <v>5</v>
      </c>
      <c r="D42" s="2" t="s">
        <v>7</v>
      </c>
      <c r="E42" s="2" t="s">
        <v>41</v>
      </c>
      <c r="F42" s="2" t="s">
        <v>42</v>
      </c>
      <c r="G42" s="3">
        <v>23057</v>
      </c>
      <c r="H42" s="3">
        <v>1163.2938999999999</v>
      </c>
      <c r="I42" s="19">
        <f t="shared" si="0"/>
        <v>5.0452960055514593</v>
      </c>
    </row>
    <row r="43" spans="2:9" ht="77.25" customHeight="1" x14ac:dyDescent="0.2">
      <c r="B43" s="1" t="s">
        <v>80</v>
      </c>
      <c r="C43" s="2" t="s">
        <v>5</v>
      </c>
      <c r="D43" s="2" t="s">
        <v>7</v>
      </c>
      <c r="E43" s="2" t="s">
        <v>41</v>
      </c>
      <c r="F43" s="2" t="s">
        <v>20</v>
      </c>
      <c r="G43" s="3">
        <v>76717.600000000006</v>
      </c>
      <c r="H43" s="3">
        <v>13157.4632</v>
      </c>
      <c r="I43" s="19">
        <f t="shared" si="0"/>
        <v>17.15051461463862</v>
      </c>
    </row>
    <row r="44" spans="2:9" ht="62.25" customHeight="1" x14ac:dyDescent="0.2">
      <c r="B44" s="1" t="s">
        <v>81</v>
      </c>
      <c r="C44" s="2" t="s">
        <v>5</v>
      </c>
      <c r="D44" s="2" t="s">
        <v>7</v>
      </c>
      <c r="E44" s="2" t="s">
        <v>41</v>
      </c>
      <c r="F44" s="2" t="s">
        <v>9</v>
      </c>
      <c r="G44" s="3">
        <v>136911.6</v>
      </c>
      <c r="H44" s="3">
        <v>33906.489699999998</v>
      </c>
      <c r="I44" s="19">
        <f t="shared" si="0"/>
        <v>24.765242463019931</v>
      </c>
    </row>
    <row r="45" spans="2:9" ht="62.25" customHeight="1" x14ac:dyDescent="0.2">
      <c r="B45" s="1" t="s">
        <v>102</v>
      </c>
      <c r="C45" s="2" t="s">
        <v>5</v>
      </c>
      <c r="D45" s="2" t="s">
        <v>7</v>
      </c>
      <c r="E45" s="2" t="s">
        <v>41</v>
      </c>
      <c r="F45" s="2" t="s">
        <v>104</v>
      </c>
      <c r="G45" s="3">
        <v>2864</v>
      </c>
      <c r="H45" s="3">
        <v>250</v>
      </c>
      <c r="I45" s="19">
        <f t="shared" si="0"/>
        <v>8.7290502793296092</v>
      </c>
    </row>
    <row r="46" spans="2:9" ht="62.25" customHeight="1" x14ac:dyDescent="0.2">
      <c r="B46" s="1" t="s">
        <v>103</v>
      </c>
      <c r="C46" s="2" t="s">
        <v>5</v>
      </c>
      <c r="D46" s="2" t="s">
        <v>7</v>
      </c>
      <c r="E46" s="2" t="s">
        <v>41</v>
      </c>
      <c r="F46" s="2" t="s">
        <v>105</v>
      </c>
      <c r="G46" s="3">
        <v>17941</v>
      </c>
      <c r="H46" s="3">
        <v>1755.6041</v>
      </c>
      <c r="I46" s="19">
        <f t="shared" si="0"/>
        <v>9.7854305780056858</v>
      </c>
    </row>
    <row r="47" spans="2:9" ht="82.5" customHeight="1" x14ac:dyDescent="0.2">
      <c r="B47" s="1" t="s">
        <v>82</v>
      </c>
      <c r="C47" s="2" t="s">
        <v>5</v>
      </c>
      <c r="D47" s="2" t="s">
        <v>7</v>
      </c>
      <c r="E47" s="2" t="s">
        <v>41</v>
      </c>
      <c r="F47" s="2" t="s">
        <v>43</v>
      </c>
      <c r="G47" s="3">
        <v>96.2</v>
      </c>
      <c r="H47" s="3">
        <v>96.102000000000004</v>
      </c>
      <c r="I47" s="19">
        <f t="shared" si="0"/>
        <v>99.898128898128903</v>
      </c>
    </row>
    <row r="48" spans="2:9" ht="54.75" customHeight="1" x14ac:dyDescent="0.2">
      <c r="B48" s="1" t="s">
        <v>83</v>
      </c>
      <c r="C48" s="2" t="s">
        <v>5</v>
      </c>
      <c r="D48" s="2" t="s">
        <v>7</v>
      </c>
      <c r="E48" s="2" t="s">
        <v>41</v>
      </c>
      <c r="F48" s="2" t="s">
        <v>23</v>
      </c>
      <c r="G48" s="3">
        <v>1636.2</v>
      </c>
      <c r="H48" s="3">
        <v>26.052</v>
      </c>
      <c r="I48" s="19">
        <f t="shared" si="0"/>
        <v>1.5922258892555923</v>
      </c>
    </row>
    <row r="49" spans="2:9" ht="46.5" customHeight="1" x14ac:dyDescent="0.2">
      <c r="B49" s="1" t="s">
        <v>84</v>
      </c>
      <c r="C49" s="2" t="s">
        <v>5</v>
      </c>
      <c r="D49" s="2" t="s">
        <v>7</v>
      </c>
      <c r="E49" s="2" t="s">
        <v>41</v>
      </c>
      <c r="F49" s="2" t="s">
        <v>24</v>
      </c>
      <c r="G49" s="3">
        <v>549.5</v>
      </c>
      <c r="H49" s="3">
        <v>82.141999999999996</v>
      </c>
      <c r="I49" s="19">
        <f t="shared" si="0"/>
        <v>14.948498635122839</v>
      </c>
    </row>
    <row r="50" spans="2:9" ht="50.25" customHeight="1" x14ac:dyDescent="0.2">
      <c r="B50" s="1" t="s">
        <v>85</v>
      </c>
      <c r="C50" s="2" t="s">
        <v>5</v>
      </c>
      <c r="D50" s="2" t="s">
        <v>7</v>
      </c>
      <c r="E50" s="2" t="s">
        <v>41</v>
      </c>
      <c r="F50" s="2" t="s">
        <v>25</v>
      </c>
      <c r="G50" s="3">
        <v>120</v>
      </c>
      <c r="H50" s="3">
        <v>66.896100000000004</v>
      </c>
      <c r="I50" s="19">
        <f t="shared" si="0"/>
        <v>55.746749999999999</v>
      </c>
    </row>
    <row r="51" spans="2:9" ht="110.25" customHeight="1" x14ac:dyDescent="0.2">
      <c r="B51" s="1" t="s">
        <v>86</v>
      </c>
      <c r="C51" s="2" t="s">
        <v>5</v>
      </c>
      <c r="D51" s="2" t="s">
        <v>7</v>
      </c>
      <c r="E51" s="2" t="s">
        <v>44</v>
      </c>
      <c r="F51" s="2" t="s">
        <v>42</v>
      </c>
      <c r="G51" s="3">
        <v>3877.3</v>
      </c>
      <c r="H51" s="3">
        <v>90.025999999999996</v>
      </c>
      <c r="I51" s="19">
        <f t="shared" si="0"/>
        <v>2.3218734686508649</v>
      </c>
    </row>
    <row r="52" spans="2:9" ht="78" customHeight="1" x14ac:dyDescent="0.2">
      <c r="B52" s="1" t="s">
        <v>87</v>
      </c>
      <c r="C52" s="2" t="s">
        <v>5</v>
      </c>
      <c r="D52" s="2" t="s">
        <v>27</v>
      </c>
      <c r="E52" s="2" t="s">
        <v>41</v>
      </c>
      <c r="F52" s="2" t="s">
        <v>9</v>
      </c>
      <c r="G52" s="3">
        <v>1050.0999999999999</v>
      </c>
      <c r="H52" s="3">
        <v>95.98</v>
      </c>
      <c r="I52" s="19">
        <f t="shared" si="0"/>
        <v>9.1400818969621955</v>
      </c>
    </row>
    <row r="53" spans="2:9" ht="63" customHeight="1" x14ac:dyDescent="0.2">
      <c r="B53" s="1" t="s">
        <v>88</v>
      </c>
      <c r="C53" s="2" t="s">
        <v>5</v>
      </c>
      <c r="D53" s="2" t="s">
        <v>27</v>
      </c>
      <c r="E53" s="2" t="s">
        <v>45</v>
      </c>
      <c r="F53" s="2" t="s">
        <v>9</v>
      </c>
      <c r="G53" s="3">
        <v>154.1</v>
      </c>
      <c r="H53" s="3">
        <v>0</v>
      </c>
      <c r="I53" s="19">
        <f t="shared" si="0"/>
        <v>0</v>
      </c>
    </row>
    <row r="54" spans="2:9" ht="110.25" customHeight="1" x14ac:dyDescent="0.2">
      <c r="B54" s="1" t="s">
        <v>89</v>
      </c>
      <c r="C54" s="2" t="s">
        <v>5</v>
      </c>
      <c r="D54" s="2" t="s">
        <v>28</v>
      </c>
      <c r="E54" s="2" t="s">
        <v>46</v>
      </c>
      <c r="F54" s="2" t="s">
        <v>42</v>
      </c>
      <c r="G54" s="3">
        <v>15</v>
      </c>
      <c r="H54" s="3">
        <v>3.1027</v>
      </c>
      <c r="I54" s="19">
        <f t="shared" si="0"/>
        <v>20.684666666666669</v>
      </c>
    </row>
    <row r="55" spans="2:9" ht="87" customHeight="1" x14ac:dyDescent="0.2">
      <c r="B55" s="9" t="s">
        <v>90</v>
      </c>
      <c r="C55" s="10" t="s">
        <v>5</v>
      </c>
      <c r="D55" s="10" t="s">
        <v>7</v>
      </c>
      <c r="E55" s="10" t="s">
        <v>47</v>
      </c>
      <c r="F55" s="10" t="s">
        <v>9</v>
      </c>
      <c r="G55" s="11">
        <v>510455.6</v>
      </c>
      <c r="H55" s="11">
        <v>141863.111</v>
      </c>
      <c r="I55" s="20">
        <f t="shared" si="0"/>
        <v>27.791469228665534</v>
      </c>
    </row>
    <row r="56" spans="2:9" ht="33" customHeight="1" x14ac:dyDescent="0.2">
      <c r="B56" s="9" t="s">
        <v>100</v>
      </c>
      <c r="C56" s="10" t="s">
        <v>5</v>
      </c>
      <c r="D56" s="10" t="s">
        <v>97</v>
      </c>
      <c r="E56" s="10" t="s">
        <v>98</v>
      </c>
      <c r="F56" s="10" t="s">
        <v>99</v>
      </c>
      <c r="G56" s="12">
        <v>13002</v>
      </c>
      <c r="H56" s="12">
        <v>0</v>
      </c>
      <c r="I56" s="21">
        <f t="shared" si="0"/>
        <v>0</v>
      </c>
    </row>
    <row r="57" spans="2:9" ht="12.75" customHeight="1" x14ac:dyDescent="0.2">
      <c r="I57" s="18"/>
    </row>
  </sheetData>
  <mergeCells count="1">
    <mergeCell ref="B1:I4"/>
  </mergeCells>
  <pageMargins left="0.7" right="0.7" top="0.75" bottom="0.75" header="0.3" footer="0.3"/>
  <pageSetup paperSize="9" scale="64" orientation="portrait" r:id="rId1"/>
  <rowBreaks count="2" manualBreakCount="2">
    <brk id="38" max="8" man="1"/>
    <brk id="56" max="16383" man="1"/>
  </rowBreaks>
  <ignoredErrors>
    <ignoredError sqref="G36 G12:H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Елена Александровна</dc:creator>
  <cp:lastModifiedBy>Цой Виталий Анатольевич</cp:lastModifiedBy>
  <cp:lastPrinted>2021-02-20T13:00:24Z</cp:lastPrinted>
  <dcterms:created xsi:type="dcterms:W3CDTF">2020-05-27T07:29:55Z</dcterms:created>
  <dcterms:modified xsi:type="dcterms:W3CDTF">2021-04-12T07:47:11Z</dcterms:modified>
</cp:coreProperties>
</file>